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420" windowHeight="11020" activeTab="1"/>
  </bookViews>
  <sheets>
    <sheet name="איכות" sheetId="3" r:id="rId1"/>
    <sheet name="איכות + מחיר" sheetId="4"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8" i="3" l="1"/>
  <c r="I18" i="3"/>
  <c r="K18" i="3"/>
  <c r="E18" i="3"/>
  <c r="D17" i="3"/>
  <c r="D10" i="3"/>
  <c r="D5" i="3"/>
  <c r="D7" i="3"/>
  <c r="L8" i="3" l="1"/>
  <c r="K7" i="3" s="1"/>
  <c r="L6" i="3"/>
  <c r="J8" i="3"/>
  <c r="I7" i="3" s="1"/>
  <c r="J6" i="3"/>
  <c r="H8" i="3"/>
  <c r="G7" i="3" s="1"/>
  <c r="H6" i="3"/>
  <c r="G5" i="3"/>
  <c r="F8" i="3"/>
  <c r="D13" i="3"/>
  <c r="K13" i="3" s="1"/>
  <c r="K10" i="3"/>
  <c r="I5" i="3" l="1"/>
  <c r="I10" i="3"/>
  <c r="I13" i="3"/>
  <c r="G10" i="3"/>
  <c r="K5" i="3"/>
  <c r="G13" i="3"/>
  <c r="K17" i="3"/>
  <c r="F6" i="3"/>
  <c r="I17" i="3" l="1"/>
  <c r="G17" i="3"/>
  <c r="E5" i="3"/>
  <c r="B9" i="4" l="1"/>
  <c r="E7" i="3" l="1"/>
  <c r="E10" i="3"/>
  <c r="E13" i="3"/>
  <c r="E17" i="3" l="1"/>
  <c r="E7" i="4"/>
  <c r="F7" i="4"/>
  <c r="G7" i="4"/>
  <c r="D7" i="4" l="1"/>
  <c r="E5" i="4" l="1"/>
  <c r="E8" i="4" s="1"/>
  <c r="E9" i="4" s="1"/>
  <c r="F5" i="4"/>
  <c r="F8" i="4" s="1"/>
  <c r="F9" i="4" s="1"/>
  <c r="D5" i="4"/>
  <c r="D8" i="4" s="1"/>
  <c r="D9" i="4" s="1"/>
  <c r="G5" i="4"/>
  <c r="G8" i="4" s="1"/>
  <c r="G9" i="4" s="1"/>
  <c r="D10" i="4" l="1"/>
  <c r="G10" i="4"/>
  <c r="E10" i="4"/>
  <c r="F10" i="4"/>
</calcChain>
</file>

<file path=xl/sharedStrings.xml><?xml version="1.0" encoding="utf-8"?>
<sst xmlns="http://schemas.openxmlformats.org/spreadsheetml/2006/main" count="43" uniqueCount="36">
  <si>
    <t>מס' סעיף</t>
  </si>
  <si>
    <t>קריטריון</t>
  </si>
  <si>
    <t>משקל בציון האיכות</t>
  </si>
  <si>
    <t>נימוק / ציון גלם</t>
  </si>
  <si>
    <t>ניקוד</t>
  </si>
  <si>
    <t>סה"כ ציון איכות</t>
  </si>
  <si>
    <t>מעבר סף איכות</t>
  </si>
  <si>
    <t>ניסיון מנהל ההפקה</t>
  </si>
  <si>
    <t>בחינת ההצעה הכתובה</t>
  </si>
  <si>
    <t>ראיון + פרזנטציה</t>
  </si>
  <si>
    <t>הצעת המחיר</t>
  </si>
  <si>
    <t>ציון מחיר מנורמל</t>
  </si>
  <si>
    <t>ציון איכות</t>
  </si>
  <si>
    <t>ציון מחיר</t>
  </si>
  <si>
    <t>סה"כ ציון</t>
  </si>
  <si>
    <t>דירוג המציעים</t>
  </si>
  <si>
    <t>13.6.1</t>
  </si>
  <si>
    <t>13.6.2</t>
  </si>
  <si>
    <t>13.6.3</t>
  </si>
  <si>
    <t>13.6.4</t>
  </si>
  <si>
    <t>13.6.4.1</t>
  </si>
  <si>
    <t>13.6.4.2</t>
  </si>
  <si>
    <t>13.6.4.3</t>
  </si>
  <si>
    <t>13.6.1.1</t>
  </si>
  <si>
    <t>13.6.2.1</t>
  </si>
  <si>
    <t>13.6.2.2</t>
  </si>
  <si>
    <t>ניסיון המציע</t>
  </si>
  <si>
    <t>ניסיון בהפקת אירועים רבי מוקדים</t>
  </si>
  <si>
    <t>ניסיון בהפקת אירועים בתחומי המדעים לקהל הרחב:
• אירוע בתחומי המדעים – 2 נק'
• אירוע פתוח לקהל הרחב שכלל התנסות חווייתית  – 3 נק'
• אירוע העונה על שני התנאים הנ"ל – 5 נק'</t>
  </si>
  <si>
    <t>13.6.3.1</t>
  </si>
  <si>
    <t>13.6.3.2</t>
  </si>
  <si>
    <t>התאמת תכנית העבודה לקהל היעד, למטרות הסוכנות ולנושא שבוע החלל</t>
  </si>
  <si>
    <t xml:space="preserve">פדגוגיה ומתודיקה </t>
  </si>
  <si>
    <t>התרשמות מתכנית המיתוג והעיצוב, לרבות התרשמות ממנהל הקריאייטיב. ייבחן גם עיצוב ורמת ההפקה בשטח – על פי המחשות ודוגמאות מאירועים קודמים שביצע</t>
  </si>
  <si>
    <t>התרשמות מעמדות הפעילות המוצעות: יצירתיות, מקוריות, שימוש באלמנטים מגוונים, כמות ומגוון הפעילויות</t>
  </si>
  <si>
    <t>התרשמות מתכנית ההפקה ומניסיון מנהל ההפקה המוצע בהפקת אירועים בעלי אופי ומורכבות דומים לאירועים שבמכרז זה: התמודדות עם קהל רב במספר מוקדים, הפקה דינמית הכוללת שינויים ויכולת לממש פעילות מדעית כחוויה פיסית, מוחשית ומונגשת לקהל. יש לשים דגש בהצגה על הדרכים ליישום העמדות המוצגות בדגש על חומרים, עזרים, אמצעים וכיו"ב</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</si>
</sst>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quot;₪&quot;\ #,##0"/>
  </numFmts>
  <fonts count="14" x14ac:knownFonts="1">
    <font>
      <sz val="11"/>
      <color theme="1"/>
      <name val="Arial"/>
      <family val="2"/>
      <charset val="177"/>
      <scheme val="minor"/>
    </font>
    <font>
      <b/>
      <sz val="11"/>
      <color theme="1"/>
      <name val="Arial"/>
      <family val="2"/>
      <scheme val="minor"/>
    </font>
    <font>
      <sz val="11"/>
      <color theme="1"/>
      <name val="Arial"/>
      <family val="2"/>
      <scheme val="minor"/>
    </font>
    <font>
      <sz val="11"/>
      <color theme="1"/>
      <name val="Arial"/>
      <family val="2"/>
      <charset val="177"/>
      <scheme val="minor"/>
    </font>
    <font>
      <b/>
      <sz val="14"/>
      <name val="Arial"/>
      <family val="2"/>
    </font>
    <font>
      <b/>
      <sz val="12"/>
      <name val="Arial"/>
      <family val="2"/>
    </font>
    <font>
      <b/>
      <sz val="11"/>
      <name val="Arial"/>
      <family val="2"/>
    </font>
    <font>
      <sz val="11"/>
      <name val="Arial"/>
      <family val="2"/>
    </font>
    <font>
      <sz val="12"/>
      <name val="Arial"/>
      <family val="2"/>
    </font>
    <font>
      <b/>
      <sz val="13"/>
      <color theme="0"/>
      <name val="Arial"/>
      <family val="2"/>
      <charset val="177"/>
    </font>
    <font>
      <b/>
      <sz val="12"/>
      <name val="Arial"/>
      <family val="2"/>
      <charset val="177"/>
    </font>
    <font>
      <b/>
      <sz val="12"/>
      <color theme="1"/>
      <name val="Arial"/>
      <family val="2"/>
      <charset val="177"/>
      <scheme val="minor"/>
    </font>
    <font>
      <b/>
      <sz val="11"/>
      <color theme="1"/>
      <name val="David"/>
      <family val="2"/>
      <charset val="177"/>
    </font>
    <font>
      <b/>
      <sz val="11"/>
      <color theme="0"/>
      <name val="Arial"/>
      <family val="2"/>
      <scheme val="minor"/>
    </font>
  </fonts>
  <fills count="13">
    <fill>
      <patternFill patternType="none"/>
    </fill>
    <fill>
      <patternFill patternType="gray125"/>
    </fill>
    <fill>
      <patternFill patternType="solid">
        <fgColor theme="0" tint="-4.9989318521683403E-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2" tint="-0.749992370372631"/>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1" tint="0.249977111117893"/>
        <bgColor indexed="64"/>
      </patternFill>
    </fill>
  </fills>
  <borders count="47">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top/>
      <bottom style="thin">
        <color indexed="64"/>
      </bottom>
      <diagonal/>
    </border>
    <border>
      <left style="thin">
        <color indexed="64"/>
      </left>
      <right/>
      <top/>
      <bottom style="thin">
        <color indexed="64"/>
      </bottom>
      <diagonal/>
    </border>
  </borders>
  <cellStyleXfs count="2">
    <xf numFmtId="0" fontId="0" fillId="0" borderId="0"/>
    <xf numFmtId="9" fontId="3" fillId="0" borderId="0" applyFont="0" applyFill="0" applyBorder="0" applyAlignment="0" applyProtection="0"/>
  </cellStyleXfs>
  <cellXfs count="86">
    <xf numFmtId="0" fontId="0" fillId="0" borderId="0" xfId="0"/>
    <xf numFmtId="0" fontId="10" fillId="6" borderId="30" xfId="0" applyFont="1" applyFill="1" applyBorder="1" applyAlignment="1" applyProtection="1">
      <alignment horizontal="center" vertical="center" wrapText="1" readingOrder="2"/>
      <protection hidden="1"/>
    </xf>
    <xf numFmtId="0" fontId="7" fillId="7" borderId="23" xfId="0" applyFont="1" applyFill="1" applyBorder="1" applyAlignment="1" applyProtection="1">
      <alignment horizontal="center" vertical="center" wrapText="1" readingOrder="2"/>
      <protection locked="0" hidden="1"/>
    </xf>
    <xf numFmtId="0" fontId="7" fillId="7" borderId="6" xfId="0" applyFont="1" applyFill="1" applyBorder="1" applyAlignment="1" applyProtection="1">
      <alignment horizontal="right" vertical="center" wrapText="1" readingOrder="2"/>
      <protection locked="0" hidden="1"/>
    </xf>
    <xf numFmtId="9" fontId="7" fillId="7" borderId="43" xfId="0" applyNumberFormat="1" applyFont="1" applyFill="1" applyBorder="1" applyAlignment="1" applyProtection="1">
      <alignment horizontal="center" vertical="center" wrapText="1" readingOrder="2"/>
      <protection locked="0" hidden="1"/>
    </xf>
    <xf numFmtId="1" fontId="7" fillId="7" borderId="34" xfId="0" applyNumberFormat="1" applyFont="1" applyFill="1" applyBorder="1" applyAlignment="1" applyProtection="1">
      <alignment horizontal="center" vertical="center" wrapText="1" readingOrder="2"/>
      <protection locked="0" hidden="1"/>
    </xf>
    <xf numFmtId="0" fontId="7" fillId="7" borderId="15" xfId="0" applyFont="1" applyFill="1" applyBorder="1" applyAlignment="1" applyProtection="1">
      <alignment horizontal="right" vertical="center" wrapText="1" readingOrder="2"/>
      <protection locked="0" hidden="1"/>
    </xf>
    <xf numFmtId="9" fontId="7" fillId="7" borderId="0" xfId="0" applyNumberFormat="1" applyFont="1" applyFill="1" applyBorder="1" applyAlignment="1" applyProtection="1">
      <alignment horizontal="center" vertical="center" wrapText="1" readingOrder="2"/>
      <protection locked="0" hidden="1"/>
    </xf>
    <xf numFmtId="1" fontId="7" fillId="7" borderId="41" xfId="0" applyNumberFormat="1" applyFont="1" applyFill="1" applyBorder="1" applyAlignment="1" applyProtection="1">
      <alignment horizontal="center" vertical="center" wrapText="1" readingOrder="2"/>
      <protection locked="0" hidden="1"/>
    </xf>
    <xf numFmtId="0" fontId="7" fillId="7" borderId="25" xfId="0" applyFont="1" applyFill="1" applyBorder="1" applyAlignment="1" applyProtection="1">
      <alignment horizontal="center" vertical="center" wrapText="1" readingOrder="2"/>
      <protection locked="0" hidden="1"/>
    </xf>
    <xf numFmtId="0" fontId="8" fillId="7" borderId="11" xfId="0" applyFont="1" applyFill="1" applyBorder="1" applyAlignment="1" applyProtection="1">
      <alignment horizontal="right" vertical="center" wrapText="1" readingOrder="2"/>
      <protection hidden="1"/>
    </xf>
    <xf numFmtId="9" fontId="6" fillId="7" borderId="17" xfId="1" applyFont="1" applyFill="1" applyBorder="1" applyAlignment="1" applyProtection="1">
      <alignment horizontal="center" vertical="center" wrapText="1" readingOrder="2"/>
      <protection hidden="1"/>
    </xf>
    <xf numFmtId="0" fontId="7" fillId="7" borderId="41" xfId="0" applyFont="1" applyFill="1" applyBorder="1" applyAlignment="1" applyProtection="1">
      <alignment horizontal="center" vertical="center" wrapText="1" readingOrder="2"/>
      <protection locked="0" hidden="1"/>
    </xf>
    <xf numFmtId="1" fontId="7" fillId="7" borderId="17" xfId="0" applyNumberFormat="1" applyFont="1" applyFill="1" applyBorder="1" applyAlignment="1" applyProtection="1">
      <alignment horizontal="center" vertical="center" wrapText="1" readingOrder="2"/>
      <protection locked="0" hidden="1"/>
    </xf>
    <xf numFmtId="1" fontId="7" fillId="7" borderId="10" xfId="0" applyNumberFormat="1" applyFont="1" applyFill="1" applyBorder="1" applyAlignment="1" applyProtection="1">
      <alignment horizontal="center" vertical="center" wrapText="1" readingOrder="2"/>
      <protection locked="0" hidden="1"/>
    </xf>
    <xf numFmtId="0" fontId="4" fillId="9" borderId="22" xfId="0" applyFont="1" applyFill="1" applyBorder="1" applyAlignment="1" applyProtection="1">
      <alignment horizontal="center" vertical="center" wrapText="1" readingOrder="2"/>
      <protection hidden="1"/>
    </xf>
    <xf numFmtId="0" fontId="4" fillId="9" borderId="3" xfId="0" applyFont="1" applyFill="1" applyBorder="1" applyAlignment="1" applyProtection="1">
      <alignment horizontal="right" vertical="center" wrapText="1" readingOrder="2"/>
      <protection hidden="1"/>
    </xf>
    <xf numFmtId="9" fontId="5" fillId="9" borderId="36" xfId="0" applyNumberFormat="1" applyFont="1" applyFill="1" applyBorder="1" applyAlignment="1" applyProtection="1">
      <alignment horizontal="center" vertical="center" wrapText="1" readingOrder="2"/>
      <protection hidden="1"/>
    </xf>
    <xf numFmtId="0" fontId="5" fillId="3" borderId="7" xfId="0" applyFont="1" applyFill="1" applyBorder="1" applyAlignment="1" applyProtection="1">
      <alignment horizontal="center" vertical="center" wrapText="1" readingOrder="2"/>
      <protection hidden="1"/>
    </xf>
    <xf numFmtId="0" fontId="5" fillId="3" borderId="28" xfId="0" applyFont="1" applyFill="1" applyBorder="1" applyAlignment="1" applyProtection="1">
      <alignment horizontal="center" vertical="center" wrapText="1" readingOrder="2"/>
      <protection hidden="1"/>
    </xf>
    <xf numFmtId="0" fontId="4" fillId="9" borderId="11" xfId="0" applyFont="1" applyFill="1" applyBorder="1" applyAlignment="1" applyProtection="1">
      <alignment horizontal="right" vertical="center" wrapText="1" readingOrder="2"/>
      <protection hidden="1"/>
    </xf>
    <xf numFmtId="1" fontId="7" fillId="7" borderId="18" xfId="0" applyNumberFormat="1" applyFont="1" applyFill="1" applyBorder="1" applyAlignment="1" applyProtection="1">
      <alignment horizontal="center" vertical="center" wrapText="1" readingOrder="2"/>
      <protection locked="0" hidden="1"/>
    </xf>
    <xf numFmtId="0" fontId="7" fillId="7" borderId="4" xfId="0" applyFont="1" applyFill="1" applyBorder="1" applyAlignment="1" applyProtection="1">
      <alignment horizontal="center" vertical="center" wrapText="1" readingOrder="2"/>
      <protection locked="0" hidden="1"/>
    </xf>
    <xf numFmtId="0" fontId="7" fillId="7" borderId="16" xfId="0" applyFont="1" applyFill="1" applyBorder="1" applyAlignment="1" applyProtection="1">
      <alignment horizontal="center" vertical="center" wrapText="1" readingOrder="2"/>
      <protection locked="0" hidden="1"/>
    </xf>
    <xf numFmtId="0" fontId="7" fillId="7" borderId="8" xfId="0" applyFont="1" applyFill="1" applyBorder="1" applyAlignment="1" applyProtection="1">
      <alignment horizontal="center" vertical="center" wrapText="1" readingOrder="2"/>
      <protection locked="0" hidden="1"/>
    </xf>
    <xf numFmtId="0" fontId="0" fillId="0" borderId="0" xfId="0" applyProtection="1">
      <protection hidden="1"/>
    </xf>
    <xf numFmtId="0" fontId="12" fillId="10" borderId="19" xfId="0" applyFont="1" applyFill="1" applyBorder="1" applyAlignment="1" applyProtection="1">
      <alignment horizontal="center" vertical="center" readingOrder="2"/>
      <protection hidden="1"/>
    </xf>
    <xf numFmtId="0" fontId="12" fillId="10" borderId="44" xfId="0" applyFont="1" applyFill="1" applyBorder="1" applyAlignment="1" applyProtection="1">
      <alignment horizontal="center" vertical="center" readingOrder="2"/>
      <protection hidden="1"/>
    </xf>
    <xf numFmtId="0" fontId="12" fillId="4" borderId="24" xfId="0" applyFont="1" applyFill="1" applyBorder="1" applyAlignment="1" applyProtection="1">
      <alignment horizontal="center" vertical="center" wrapText="1"/>
      <protection hidden="1"/>
    </xf>
    <xf numFmtId="0" fontId="12" fillId="4" borderId="39" xfId="0" applyFont="1" applyFill="1" applyBorder="1" applyAlignment="1" applyProtection="1">
      <alignment horizontal="center" vertical="center" wrapText="1"/>
      <protection hidden="1"/>
    </xf>
    <xf numFmtId="0" fontId="2" fillId="8" borderId="40" xfId="0" applyFont="1" applyFill="1" applyBorder="1" applyAlignment="1" applyProtection="1">
      <alignment vertical="center"/>
      <protection hidden="1"/>
    </xf>
    <xf numFmtId="165" fontId="0" fillId="8" borderId="25" xfId="0" applyNumberFormat="1" applyFill="1" applyBorder="1" applyAlignment="1" applyProtection="1">
      <alignment horizontal="center" vertical="center"/>
      <protection locked="0"/>
    </xf>
    <xf numFmtId="165" fontId="0" fillId="8" borderId="45" xfId="0" applyNumberFormat="1" applyFill="1" applyBorder="1" applyAlignment="1" applyProtection="1">
      <alignment horizontal="center" vertical="center"/>
      <protection locked="0"/>
    </xf>
    <xf numFmtId="0" fontId="2" fillId="11" borderId="42" xfId="0" applyFont="1" applyFill="1" applyBorder="1" applyAlignment="1" applyProtection="1">
      <alignment vertical="center"/>
      <protection hidden="1"/>
    </xf>
    <xf numFmtId="2" fontId="2" fillId="11" borderId="24" xfId="0" applyNumberFormat="1" applyFont="1" applyFill="1" applyBorder="1" applyAlignment="1" applyProtection="1">
      <alignment horizontal="center" vertical="center"/>
      <protection hidden="1"/>
    </xf>
    <xf numFmtId="0" fontId="0" fillId="0" borderId="20" xfId="0" applyBorder="1" applyProtection="1">
      <protection hidden="1"/>
    </xf>
    <xf numFmtId="9" fontId="1" fillId="2" borderId="1" xfId="0" applyNumberFormat="1" applyFont="1" applyFill="1" applyBorder="1" applyAlignment="1" applyProtection="1">
      <alignment horizontal="center" vertical="center"/>
      <protection hidden="1"/>
    </xf>
    <xf numFmtId="0" fontId="1" fillId="2" borderId="2" xfId="0" applyFont="1" applyFill="1" applyBorder="1" applyAlignment="1" applyProtection="1">
      <alignment vertical="center"/>
      <protection hidden="1"/>
    </xf>
    <xf numFmtId="2" fontId="1" fillId="2" borderId="22" xfId="0" applyNumberFormat="1" applyFont="1" applyFill="1" applyBorder="1" applyAlignment="1" applyProtection="1">
      <alignment horizontal="center" vertical="center"/>
      <protection hidden="1"/>
    </xf>
    <xf numFmtId="9" fontId="1" fillId="2" borderId="7" xfId="0" applyNumberFormat="1" applyFont="1" applyFill="1" applyBorder="1" applyAlignment="1" applyProtection="1">
      <alignment horizontal="center" vertical="center"/>
      <protection hidden="1"/>
    </xf>
    <xf numFmtId="0" fontId="1" fillId="2" borderId="8" xfId="0" applyFont="1" applyFill="1" applyBorder="1" applyAlignment="1" applyProtection="1">
      <alignment vertical="center"/>
      <protection hidden="1"/>
    </xf>
    <xf numFmtId="2" fontId="1" fillId="2" borderId="24" xfId="0" applyNumberFormat="1" applyFont="1" applyFill="1" applyBorder="1" applyAlignment="1" applyProtection="1">
      <alignment horizontal="center" vertical="center"/>
      <protection hidden="1"/>
    </xf>
    <xf numFmtId="9" fontId="13" fillId="12" borderId="9" xfId="0" applyNumberFormat="1" applyFont="1" applyFill="1" applyBorder="1" applyAlignment="1" applyProtection="1">
      <alignment horizontal="center" vertical="center"/>
      <protection hidden="1"/>
    </xf>
    <xf numFmtId="0" fontId="13" fillId="12" borderId="46" xfId="0" applyFont="1" applyFill="1" applyBorder="1" applyAlignment="1" applyProtection="1">
      <alignment vertical="center"/>
      <protection hidden="1"/>
    </xf>
    <xf numFmtId="2" fontId="13" fillId="12" borderId="25" xfId="0" applyNumberFormat="1" applyFont="1" applyFill="1" applyBorder="1" applyAlignment="1" applyProtection="1">
      <alignment horizontal="center" vertical="center"/>
      <protection hidden="1"/>
    </xf>
    <xf numFmtId="2" fontId="13" fillId="12" borderId="45" xfId="0" applyNumberFormat="1" applyFont="1" applyFill="1" applyBorder="1" applyAlignment="1" applyProtection="1">
      <alignment horizontal="center" vertical="center"/>
      <protection hidden="1"/>
    </xf>
    <xf numFmtId="0" fontId="1" fillId="10" borderId="24" xfId="0" applyFont="1" applyFill="1" applyBorder="1" applyAlignment="1" applyProtection="1">
      <alignment horizontal="center" vertical="center"/>
      <protection hidden="1"/>
    </xf>
    <xf numFmtId="0" fontId="12" fillId="10" borderId="32" xfId="0" applyFont="1" applyFill="1" applyBorder="1" applyAlignment="1" applyProtection="1">
      <alignment horizontal="center" vertical="center" readingOrder="2"/>
      <protection hidden="1"/>
    </xf>
    <xf numFmtId="0" fontId="12" fillId="4" borderId="28" xfId="0" applyFont="1" applyFill="1" applyBorder="1" applyAlignment="1" applyProtection="1">
      <alignment horizontal="center" vertical="center" wrapText="1"/>
      <protection hidden="1"/>
    </xf>
    <xf numFmtId="165" fontId="0" fillId="8" borderId="17" xfId="0" applyNumberFormat="1" applyFill="1" applyBorder="1" applyAlignment="1" applyProtection="1">
      <alignment horizontal="center" vertical="center"/>
      <protection locked="0"/>
    </xf>
    <xf numFmtId="2" fontId="13" fillId="12" borderId="17" xfId="0" applyNumberFormat="1" applyFont="1" applyFill="1" applyBorder="1" applyAlignment="1" applyProtection="1">
      <alignment horizontal="center" vertical="center"/>
      <protection hidden="1"/>
    </xf>
    <xf numFmtId="9" fontId="9" fillId="5" borderId="30" xfId="0" applyNumberFormat="1" applyFont="1" applyFill="1" applyBorder="1" applyAlignment="1" applyProtection="1">
      <alignment horizontal="center" vertical="center" wrapText="1" readingOrder="2"/>
      <protection hidden="1"/>
    </xf>
    <xf numFmtId="9" fontId="5" fillId="9" borderId="45" xfId="0" applyNumberFormat="1" applyFont="1" applyFill="1" applyBorder="1" applyAlignment="1" applyProtection="1">
      <alignment horizontal="center" vertical="center" wrapText="1" readingOrder="2"/>
      <protection hidden="1"/>
    </xf>
    <xf numFmtId="9" fontId="6" fillId="7" borderId="5" xfId="1" applyFont="1" applyFill="1" applyBorder="1" applyAlignment="1" applyProtection="1">
      <alignment horizontal="center" vertical="center" wrapText="1" readingOrder="2"/>
      <protection hidden="1"/>
    </xf>
    <xf numFmtId="0" fontId="7" fillId="7" borderId="20" xfId="0" applyFont="1" applyFill="1" applyBorder="1" applyAlignment="1" applyProtection="1">
      <alignment horizontal="center" vertical="center" wrapText="1" readingOrder="2"/>
      <protection locked="0" hidden="1"/>
    </xf>
    <xf numFmtId="14" fontId="4" fillId="9" borderId="23" xfId="0" applyNumberFormat="1" applyFont="1" applyFill="1" applyBorder="1" applyAlignment="1" applyProtection="1">
      <alignment horizontal="center" vertical="center" wrapText="1" readingOrder="2"/>
      <protection hidden="1"/>
    </xf>
    <xf numFmtId="164" fontId="5" fillId="9" borderId="38" xfId="0" applyNumberFormat="1" applyFont="1" applyFill="1" applyBorder="1" applyAlignment="1" applyProtection="1">
      <alignment horizontal="center" vertical="center" wrapText="1" readingOrder="2"/>
      <protection hidden="1"/>
    </xf>
    <xf numFmtId="164" fontId="5" fillId="9" borderId="37" xfId="0" applyNumberFormat="1" applyFont="1" applyFill="1" applyBorder="1" applyAlignment="1" applyProtection="1">
      <alignment horizontal="center" vertical="center" wrapText="1" readingOrder="2"/>
      <protection hidden="1"/>
    </xf>
    <xf numFmtId="2" fontId="9" fillId="5" borderId="29" xfId="0" applyNumberFormat="1" applyFont="1" applyFill="1" applyBorder="1" applyAlignment="1" applyProtection="1">
      <alignment horizontal="center" vertical="center" wrapText="1" readingOrder="2"/>
      <protection hidden="1"/>
    </xf>
    <xf numFmtId="2" fontId="9" fillId="5" borderId="31" xfId="0" applyNumberFormat="1" applyFont="1" applyFill="1" applyBorder="1" applyAlignment="1" applyProtection="1">
      <alignment horizontal="center" vertical="center" wrapText="1" readingOrder="2"/>
      <protection hidden="1"/>
    </xf>
    <xf numFmtId="0" fontId="11" fillId="0" borderId="12" xfId="0" applyFont="1" applyBorder="1" applyAlignment="1" applyProtection="1">
      <alignment horizontal="center" vertical="center"/>
      <protection hidden="1"/>
    </xf>
    <xf numFmtId="164" fontId="5" fillId="9" borderId="40" xfId="0" applyNumberFormat="1" applyFont="1" applyFill="1" applyBorder="1" applyAlignment="1" applyProtection="1">
      <alignment horizontal="center" vertical="center" wrapText="1" readingOrder="2"/>
      <protection hidden="1"/>
    </xf>
    <xf numFmtId="164" fontId="5" fillId="9" borderId="17" xfId="0" applyNumberFormat="1" applyFont="1" applyFill="1" applyBorder="1" applyAlignment="1" applyProtection="1">
      <alignment horizontal="center" vertical="center" wrapText="1" readingOrder="2"/>
      <protection hidden="1"/>
    </xf>
    <xf numFmtId="164" fontId="6" fillId="9" borderId="38" xfId="1" applyNumberFormat="1" applyFont="1" applyFill="1" applyBorder="1" applyAlignment="1" applyProtection="1">
      <alignment horizontal="center" vertical="center" wrapText="1" readingOrder="2"/>
      <protection locked="0" hidden="1"/>
    </xf>
    <xf numFmtId="164" fontId="6" fillId="9" borderId="37" xfId="1" applyNumberFormat="1" applyFont="1" applyFill="1" applyBorder="1" applyAlignment="1" applyProtection="1">
      <alignment horizontal="center" vertical="center" wrapText="1" readingOrder="2"/>
      <protection locked="0" hidden="1"/>
    </xf>
    <xf numFmtId="0" fontId="10" fillId="6" borderId="29" xfId="0" applyFont="1" applyFill="1" applyBorder="1" applyAlignment="1" applyProtection="1">
      <alignment horizontal="center" vertical="center" wrapText="1" readingOrder="2"/>
      <protection hidden="1"/>
    </xf>
    <xf numFmtId="0" fontId="10" fillId="6" borderId="30" xfId="0" applyFont="1" applyFill="1" applyBorder="1" applyAlignment="1" applyProtection="1">
      <alignment horizontal="center" vertical="center" wrapText="1" readingOrder="2"/>
      <protection hidden="1"/>
    </xf>
    <xf numFmtId="0" fontId="4" fillId="3" borderId="33" xfId="0" applyFont="1" applyFill="1" applyBorder="1" applyAlignment="1" applyProtection="1">
      <alignment horizontal="center" vertical="center" wrapText="1" readingOrder="2"/>
      <protection hidden="1"/>
    </xf>
    <xf numFmtId="0" fontId="4" fillId="3" borderId="32" xfId="0" applyFont="1" applyFill="1" applyBorder="1" applyAlignment="1" applyProtection="1">
      <alignment horizontal="center" vertical="center" wrapText="1" readingOrder="2"/>
      <protection hidden="1"/>
    </xf>
    <xf numFmtId="0" fontId="4" fillId="3" borderId="34" xfId="0" applyNumberFormat="1" applyFont="1" applyFill="1" applyBorder="1" applyAlignment="1" applyProtection="1">
      <alignment horizontal="center" vertical="center" wrapText="1" readingOrder="2"/>
      <protection hidden="1"/>
    </xf>
    <xf numFmtId="0" fontId="4" fillId="3" borderId="18" xfId="0" applyNumberFormat="1" applyFont="1" applyFill="1" applyBorder="1" applyAlignment="1" applyProtection="1">
      <alignment horizontal="center" vertical="center" wrapText="1" readingOrder="2"/>
      <protection hidden="1"/>
    </xf>
    <xf numFmtId="0" fontId="9" fillId="5" borderId="29" xfId="0" applyFont="1" applyFill="1" applyBorder="1" applyAlignment="1" applyProtection="1">
      <alignment horizontal="center" vertical="center" wrapText="1" readingOrder="2"/>
      <protection hidden="1"/>
    </xf>
    <xf numFmtId="0" fontId="9" fillId="5" borderId="30" xfId="0" applyFont="1" applyFill="1" applyBorder="1" applyAlignment="1" applyProtection="1">
      <alignment horizontal="center" vertical="center" wrapText="1" readingOrder="2"/>
      <protection hidden="1"/>
    </xf>
    <xf numFmtId="0" fontId="4" fillId="3" borderId="19" xfId="0" applyFont="1" applyFill="1" applyBorder="1" applyAlignment="1" applyProtection="1">
      <alignment horizontal="center" vertical="center" wrapText="1" readingOrder="2"/>
      <protection hidden="1"/>
    </xf>
    <xf numFmtId="0" fontId="4" fillId="3" borderId="20" xfId="0" applyFont="1" applyFill="1" applyBorder="1" applyAlignment="1" applyProtection="1">
      <alignment horizontal="center" vertical="center" wrapText="1" readingOrder="2"/>
      <protection hidden="1"/>
    </xf>
    <xf numFmtId="0" fontId="4" fillId="3" borderId="21" xfId="0" applyFont="1" applyFill="1" applyBorder="1" applyAlignment="1" applyProtection="1">
      <alignment horizontal="center" vertical="center" wrapText="1" readingOrder="2"/>
      <protection hidden="1"/>
    </xf>
    <xf numFmtId="0" fontId="4" fillId="3" borderId="14" xfId="0" applyFont="1" applyFill="1" applyBorder="1" applyAlignment="1" applyProtection="1">
      <alignment horizontal="center" vertical="center" wrapText="1" readingOrder="2"/>
      <protection hidden="1"/>
    </xf>
    <xf numFmtId="0" fontId="4" fillId="3" borderId="15" xfId="0" applyFont="1" applyFill="1" applyBorder="1" applyAlignment="1" applyProtection="1">
      <alignment horizontal="center" vertical="center" wrapText="1" readingOrder="2"/>
      <protection hidden="1"/>
    </xf>
    <xf numFmtId="0" fontId="4" fillId="3" borderId="26" xfId="0" applyFont="1" applyFill="1" applyBorder="1" applyAlignment="1" applyProtection="1">
      <alignment horizontal="center" vertical="center" wrapText="1" readingOrder="2"/>
      <protection hidden="1"/>
    </xf>
    <xf numFmtId="0" fontId="5" fillId="3" borderId="13" xfId="0" applyFont="1" applyFill="1" applyBorder="1" applyAlignment="1" applyProtection="1">
      <alignment horizontal="center" vertical="center" wrapText="1" readingOrder="2"/>
      <protection hidden="1"/>
    </xf>
    <xf numFmtId="0" fontId="5" fillId="3" borderId="16" xfId="0" applyFont="1" applyFill="1" applyBorder="1" applyAlignment="1" applyProtection="1">
      <alignment horizontal="center" vertical="center" wrapText="1" readingOrder="2"/>
      <protection hidden="1"/>
    </xf>
    <xf numFmtId="0" fontId="5" fillId="3" borderId="35" xfId="0" applyFont="1" applyFill="1" applyBorder="1" applyAlignment="1" applyProtection="1">
      <alignment horizontal="center" vertical="center" wrapText="1" readingOrder="2"/>
      <protection hidden="1"/>
    </xf>
    <xf numFmtId="0" fontId="1" fillId="10" borderId="33" xfId="0" applyFont="1" applyFill="1" applyBorder="1" applyAlignment="1" applyProtection="1">
      <alignment horizontal="center" vertical="center"/>
      <protection hidden="1"/>
    </xf>
    <xf numFmtId="0" fontId="1" fillId="10" borderId="27" xfId="0" applyFont="1" applyFill="1" applyBorder="1" applyAlignment="1" applyProtection="1">
      <alignment horizontal="center" vertical="center"/>
      <protection hidden="1"/>
    </xf>
    <xf numFmtId="0" fontId="1" fillId="10" borderId="42" xfId="0" applyFont="1" applyFill="1" applyBorder="1" applyAlignment="1" applyProtection="1">
      <alignment horizontal="center" vertical="center"/>
      <protection hidden="1"/>
    </xf>
    <xf numFmtId="0" fontId="1" fillId="10" borderId="39" xfId="0" applyFont="1" applyFill="1" applyBorder="1" applyAlignment="1" applyProtection="1">
      <alignment horizontal="center" vertical="center"/>
      <protection hidden="1"/>
    </xf>
  </cellXfs>
  <cellStyles count="2">
    <cellStyle name="Normal" xfId="0" builtinId="0"/>
    <cellStyle name="Percent" xfId="1" builtinId="5"/>
  </cellStyles>
  <dxfs count="2">
    <dxf>
      <fill>
        <patternFill>
          <bgColor theme="6" tint="0.39994506668294322"/>
        </patternFill>
      </fill>
    </dxf>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8"/>
  <sheetViews>
    <sheetView rightToLeft="1" topLeftCell="A7" zoomScale="80" zoomScaleNormal="80" workbookViewId="0">
      <selection activeCell="D18" sqref="D18"/>
    </sheetView>
  </sheetViews>
  <sheetFormatPr defaultRowHeight="14" x14ac:dyDescent="0.3"/>
  <cols>
    <col min="1" max="1" width="3" customWidth="1"/>
    <col min="2" max="2" width="11.25" customWidth="1"/>
    <col min="3" max="3" width="56.08203125" customWidth="1"/>
    <col min="4" max="4" width="9" customWidth="1"/>
    <col min="5" max="5" width="22.58203125" customWidth="1"/>
    <col min="6" max="6" width="6.58203125" customWidth="1"/>
    <col min="7" max="7" width="23.33203125" customWidth="1"/>
    <col min="8" max="8" width="7" customWidth="1"/>
    <col min="9" max="9" width="22.58203125" customWidth="1"/>
    <col min="10" max="10" width="6.75" customWidth="1"/>
    <col min="11" max="11" width="22.58203125" customWidth="1"/>
    <col min="12" max="12" width="7.08203125" customWidth="1"/>
  </cols>
  <sheetData>
    <row r="1" spans="2:12" ht="14.5" thickBot="1" x14ac:dyDescent="0.35"/>
    <row r="2" spans="2:12" ht="18" customHeight="1" x14ac:dyDescent="0.3">
      <c r="B2" s="73" t="s">
        <v>0</v>
      </c>
      <c r="C2" s="76" t="s">
        <v>1</v>
      </c>
      <c r="D2" s="79" t="s">
        <v>2</v>
      </c>
      <c r="E2" s="67">
        <v>1</v>
      </c>
      <c r="F2" s="68"/>
      <c r="G2" s="67">
        <v>2</v>
      </c>
      <c r="H2" s="68"/>
      <c r="I2" s="67">
        <v>3</v>
      </c>
      <c r="J2" s="68"/>
      <c r="K2" s="67">
        <v>4</v>
      </c>
      <c r="L2" s="68"/>
    </row>
    <row r="3" spans="2:12" ht="18" customHeight="1" x14ac:dyDescent="0.3">
      <c r="B3" s="74"/>
      <c r="C3" s="77"/>
      <c r="D3" s="80"/>
      <c r="E3" s="69"/>
      <c r="F3" s="70"/>
      <c r="G3" s="69"/>
      <c r="H3" s="70"/>
      <c r="I3" s="69"/>
      <c r="J3" s="70"/>
      <c r="K3" s="69"/>
      <c r="L3" s="70"/>
    </row>
    <row r="4" spans="2:12" ht="16" thickBot="1" x14ac:dyDescent="0.35">
      <c r="B4" s="75"/>
      <c r="C4" s="78"/>
      <c r="D4" s="81"/>
      <c r="E4" s="18" t="s">
        <v>3</v>
      </c>
      <c r="F4" s="19" t="s">
        <v>4</v>
      </c>
      <c r="G4" s="18" t="s">
        <v>3</v>
      </c>
      <c r="H4" s="19" t="s">
        <v>4</v>
      </c>
      <c r="I4" s="18" t="s">
        <v>3</v>
      </c>
      <c r="J4" s="19" t="s">
        <v>4</v>
      </c>
      <c r="K4" s="18" t="s">
        <v>3</v>
      </c>
      <c r="L4" s="19" t="s">
        <v>4</v>
      </c>
    </row>
    <row r="5" spans="2:12" ht="25.5" customHeight="1" x14ac:dyDescent="0.3">
      <c r="B5" s="15" t="s">
        <v>16</v>
      </c>
      <c r="C5" s="16" t="s">
        <v>26</v>
      </c>
      <c r="D5" s="17">
        <f>D6</f>
        <v>0.2</v>
      </c>
      <c r="E5" s="63">
        <f>SUM(F6:F6)</f>
        <v>0</v>
      </c>
      <c r="F5" s="64"/>
      <c r="G5" s="63">
        <f>SUM(H6:H6)</f>
        <v>0</v>
      </c>
      <c r="H5" s="64"/>
      <c r="I5" s="63">
        <f>SUM(J6:J6)</f>
        <v>0</v>
      </c>
      <c r="J5" s="64"/>
      <c r="K5" s="63">
        <f>SUM(L6:L6)</f>
        <v>0</v>
      </c>
      <c r="L5" s="64"/>
    </row>
    <row r="6" spans="2:12" ht="25.5" customHeight="1" thickBot="1" x14ac:dyDescent="0.35">
      <c r="B6" s="2" t="s">
        <v>23</v>
      </c>
      <c r="C6" s="3" t="s">
        <v>27</v>
      </c>
      <c r="D6" s="7">
        <v>0.2</v>
      </c>
      <c r="E6" s="8"/>
      <c r="F6" s="24">
        <f>IFERROR(MIN(E6*5,10),0)</f>
        <v>0</v>
      </c>
      <c r="G6" s="8"/>
      <c r="H6" s="24">
        <f>IFERROR(MIN(G6*5,10),0)</f>
        <v>0</v>
      </c>
      <c r="I6" s="8"/>
      <c r="J6" s="24">
        <f>IFERROR(MIN(I6*5,10),0)</f>
        <v>0</v>
      </c>
      <c r="K6" s="8"/>
      <c r="L6" s="24">
        <f>IFERROR(MIN(K6*5,10),0)</f>
        <v>0</v>
      </c>
    </row>
    <row r="7" spans="2:12" ht="24.75" customHeight="1" x14ac:dyDescent="0.3">
      <c r="B7" s="15" t="s">
        <v>17</v>
      </c>
      <c r="C7" s="16" t="s">
        <v>7</v>
      </c>
      <c r="D7" s="17">
        <f>SUM(D8:D9)</f>
        <v>0.25</v>
      </c>
      <c r="E7" s="63">
        <f>SUM(F8:F9)</f>
        <v>0</v>
      </c>
      <c r="F7" s="64"/>
      <c r="G7" s="63">
        <f>SUM(H8:H9)</f>
        <v>0</v>
      </c>
      <c r="H7" s="64"/>
      <c r="I7" s="63">
        <f>SUM(J8:J9)</f>
        <v>0</v>
      </c>
      <c r="J7" s="64"/>
      <c r="K7" s="63">
        <f>SUM(L8:L9)</f>
        <v>0</v>
      </c>
      <c r="L7" s="64"/>
    </row>
    <row r="8" spans="2:12" ht="24.75" customHeight="1" x14ac:dyDescent="0.3">
      <c r="B8" s="2" t="s">
        <v>24</v>
      </c>
      <c r="C8" s="3" t="s">
        <v>27</v>
      </c>
      <c r="D8" s="4">
        <v>0.1</v>
      </c>
      <c r="E8" s="5"/>
      <c r="F8" s="23">
        <f>IFERROR(MAX(MIN(E8*2-2,6),0),0)</f>
        <v>0</v>
      </c>
      <c r="G8" s="5"/>
      <c r="H8" s="23">
        <f>IFERROR(MAX(MIN(G8*2-2,6),0),0)</f>
        <v>0</v>
      </c>
      <c r="I8" s="5"/>
      <c r="J8" s="23">
        <f>IFERROR(MAX(MIN(I8*2-2,6),0),0)</f>
        <v>0</v>
      </c>
      <c r="K8" s="5"/>
      <c r="L8" s="23">
        <f>IFERROR(MAX(MIN(K8*2-2,6),0),0)</f>
        <v>0</v>
      </c>
    </row>
    <row r="9" spans="2:12" ht="56.5" thickBot="1" x14ac:dyDescent="0.35">
      <c r="B9" s="2" t="s">
        <v>25</v>
      </c>
      <c r="C9" s="6" t="s">
        <v>28</v>
      </c>
      <c r="D9" s="7">
        <v>0.15</v>
      </c>
      <c r="E9" s="8"/>
      <c r="F9" s="24"/>
      <c r="G9" s="8"/>
      <c r="H9" s="24"/>
      <c r="I9" s="8"/>
      <c r="J9" s="24"/>
      <c r="K9" s="8"/>
      <c r="L9" s="24"/>
    </row>
    <row r="10" spans="2:12" ht="25.5" customHeight="1" x14ac:dyDescent="0.3">
      <c r="B10" s="15" t="s">
        <v>18</v>
      </c>
      <c r="C10" s="16" t="s">
        <v>8</v>
      </c>
      <c r="D10" s="17">
        <f>SUM(D11:D12)</f>
        <v>0.2</v>
      </c>
      <c r="E10" s="56">
        <f>SUMPRODUCT($D11:$D12,F11:F12)*$D$10</f>
        <v>0</v>
      </c>
      <c r="F10" s="57"/>
      <c r="G10" s="56">
        <f>SUMPRODUCT($D11:$D12,H11:H12)*$D$10</f>
        <v>0</v>
      </c>
      <c r="H10" s="57"/>
      <c r="I10" s="56">
        <f>SUMPRODUCT($D11:$D12,J11:J12)*$D$10</f>
        <v>0</v>
      </c>
      <c r="J10" s="57"/>
      <c r="K10" s="56">
        <f>SUMPRODUCT($D11:$D12,L11:L12)*$D$10</f>
        <v>0</v>
      </c>
      <c r="L10" s="57"/>
    </row>
    <row r="11" spans="2:12" ht="18" customHeight="1" x14ac:dyDescent="0.3">
      <c r="B11" s="9" t="s">
        <v>29</v>
      </c>
      <c r="C11" s="10" t="s">
        <v>31</v>
      </c>
      <c r="D11" s="11">
        <v>0.08</v>
      </c>
      <c r="E11" s="22"/>
      <c r="F11" s="13"/>
      <c r="G11" s="22"/>
      <c r="H11" s="13"/>
      <c r="I11" s="22"/>
      <c r="J11" s="13"/>
      <c r="K11" s="22"/>
      <c r="L11" s="13"/>
    </row>
    <row r="12" spans="2:12" ht="18" customHeight="1" x14ac:dyDescent="0.3">
      <c r="B12" s="54" t="s">
        <v>30</v>
      </c>
      <c r="C12" s="10" t="s">
        <v>32</v>
      </c>
      <c r="D12" s="53">
        <v>0.12</v>
      </c>
      <c r="E12" s="22"/>
      <c r="F12" s="13"/>
      <c r="G12" s="22"/>
      <c r="H12" s="13"/>
      <c r="I12" s="22"/>
      <c r="J12" s="13"/>
      <c r="K12" s="22"/>
      <c r="L12" s="13"/>
    </row>
    <row r="13" spans="2:12" ht="25.5" customHeight="1" x14ac:dyDescent="0.3">
      <c r="B13" s="55" t="s">
        <v>19</v>
      </c>
      <c r="C13" s="20" t="s">
        <v>9</v>
      </c>
      <c r="D13" s="52">
        <f>SUM(D14:D16)</f>
        <v>0.35</v>
      </c>
      <c r="E13" s="61">
        <f>SUMPRODUCT($D14:$D16,F14:F16)*$D$13</f>
        <v>0</v>
      </c>
      <c r="F13" s="62"/>
      <c r="G13" s="61">
        <f>SUMPRODUCT($D14:$D16,H14:H16)*$D$13</f>
        <v>0</v>
      </c>
      <c r="H13" s="62"/>
      <c r="I13" s="61">
        <f>SUMPRODUCT($D14:$D16,J14:J16)*$D$13</f>
        <v>0</v>
      </c>
      <c r="J13" s="62"/>
      <c r="K13" s="61">
        <f>SUMPRODUCT($D14:$D16,L14:L16)*$D$13</f>
        <v>0</v>
      </c>
      <c r="L13" s="62"/>
    </row>
    <row r="14" spans="2:12" ht="46.5" x14ac:dyDescent="0.3">
      <c r="B14" s="9" t="s">
        <v>20</v>
      </c>
      <c r="C14" s="10" t="s">
        <v>33</v>
      </c>
      <c r="D14" s="11">
        <v>0.13</v>
      </c>
      <c r="E14" s="22"/>
      <c r="F14" s="21"/>
      <c r="G14" s="22"/>
      <c r="H14" s="21"/>
      <c r="I14" s="22"/>
      <c r="J14" s="21"/>
      <c r="K14" s="22"/>
      <c r="L14" s="21"/>
    </row>
    <row r="15" spans="2:12" ht="31" x14ac:dyDescent="0.3">
      <c r="B15" s="9" t="s">
        <v>21</v>
      </c>
      <c r="C15" s="10" t="s">
        <v>34</v>
      </c>
      <c r="D15" s="11">
        <v>0.11</v>
      </c>
      <c r="E15" s="22"/>
      <c r="F15" s="21"/>
      <c r="G15" s="22"/>
      <c r="H15" s="21"/>
      <c r="I15" s="22"/>
      <c r="J15" s="21"/>
      <c r="K15" s="22"/>
      <c r="L15" s="21"/>
    </row>
    <row r="16" spans="2:12" ht="93.5" thickBot="1" x14ac:dyDescent="0.35">
      <c r="B16" s="9" t="s">
        <v>22</v>
      </c>
      <c r="C16" s="10" t="s">
        <v>35</v>
      </c>
      <c r="D16" s="11">
        <v>0.11</v>
      </c>
      <c r="E16" s="12"/>
      <c r="F16" s="14"/>
      <c r="G16" s="12"/>
      <c r="H16" s="14"/>
      <c r="I16" s="12"/>
      <c r="J16" s="14"/>
      <c r="K16" s="12"/>
      <c r="L16" s="14"/>
    </row>
    <row r="17" spans="2:12" ht="23.25" customHeight="1" thickBot="1" x14ac:dyDescent="0.35">
      <c r="B17" s="71" t="s">
        <v>5</v>
      </c>
      <c r="C17" s="72"/>
      <c r="D17" s="51">
        <f>SUM(D5,D7,D10,D13)</f>
        <v>1</v>
      </c>
      <c r="E17" s="58">
        <f>SUM(E5,E7,E10,E13)</f>
        <v>0</v>
      </c>
      <c r="F17" s="59"/>
      <c r="G17" s="58">
        <f>SUM(G5,G7,G10,G13)</f>
        <v>0</v>
      </c>
      <c r="H17" s="59"/>
      <c r="I17" s="58">
        <f>SUM(I5,I7,I10,I13)</f>
        <v>0</v>
      </c>
      <c r="J17" s="59"/>
      <c r="K17" s="58">
        <f>SUM(K5,K7,K10,K13)</f>
        <v>0</v>
      </c>
      <c r="L17" s="59"/>
    </row>
    <row r="18" spans="2:12" ht="22.5" customHeight="1" thickBot="1" x14ac:dyDescent="0.35">
      <c r="B18" s="65" t="s">
        <v>6</v>
      </c>
      <c r="C18" s="66"/>
      <c r="D18" s="1">
        <v>70</v>
      </c>
      <c r="E18" s="60" t="str">
        <f>IF(E17&gt;=$D$18,"V","X")</f>
        <v>X</v>
      </c>
      <c r="F18" s="60"/>
      <c r="G18" s="60" t="str">
        <f t="shared" ref="G18" si="0">IF(G17&gt;=$D$18,"V","X")</f>
        <v>X</v>
      </c>
      <c r="H18" s="60"/>
      <c r="I18" s="60" t="str">
        <f t="shared" ref="I18" si="1">IF(I17&gt;=$D$18,"V","X")</f>
        <v>X</v>
      </c>
      <c r="J18" s="60"/>
      <c r="K18" s="60" t="str">
        <f t="shared" ref="K18" si="2">IF(K17&gt;=$D$18,"V","X")</f>
        <v>X</v>
      </c>
      <c r="L18" s="60"/>
    </row>
  </sheetData>
  <mergeCells count="37">
    <mergeCell ref="D2:D4"/>
    <mergeCell ref="I7:J7"/>
    <mergeCell ref="I3:J3"/>
    <mergeCell ref="K3:L3"/>
    <mergeCell ref="I2:J2"/>
    <mergeCell ref="K2:L2"/>
    <mergeCell ref="K7:L7"/>
    <mergeCell ref="B18:C18"/>
    <mergeCell ref="E18:F18"/>
    <mergeCell ref="G13:H13"/>
    <mergeCell ref="G2:H2"/>
    <mergeCell ref="G7:H7"/>
    <mergeCell ref="E7:F7"/>
    <mergeCell ref="E3:F3"/>
    <mergeCell ref="G3:H3"/>
    <mergeCell ref="B17:C17"/>
    <mergeCell ref="E17:F17"/>
    <mergeCell ref="E13:F13"/>
    <mergeCell ref="G5:H5"/>
    <mergeCell ref="E5:F5"/>
    <mergeCell ref="B2:B4"/>
    <mergeCell ref="C2:C4"/>
    <mergeCell ref="E2:F2"/>
    <mergeCell ref="K10:L10"/>
    <mergeCell ref="I5:J5"/>
    <mergeCell ref="K5:L5"/>
    <mergeCell ref="K17:L17"/>
    <mergeCell ref="K18:L18"/>
    <mergeCell ref="K13:L13"/>
    <mergeCell ref="I17:J17"/>
    <mergeCell ref="E10:F10"/>
    <mergeCell ref="G10:H10"/>
    <mergeCell ref="G17:H17"/>
    <mergeCell ref="I18:J18"/>
    <mergeCell ref="G18:H18"/>
    <mergeCell ref="I13:J13"/>
    <mergeCell ref="I10:J10"/>
  </mergeCells>
  <conditionalFormatting sqref="E18:L18">
    <cfRule type="expression" dxfId="1" priority="23">
      <formula>E18="X"</formula>
    </cfRule>
    <cfRule type="expression" dxfId="0" priority="24">
      <formula>E18="V"</formula>
    </cfRule>
  </conditionalFormatting>
  <dataValidations count="1">
    <dataValidation allowBlank="1" showInputMessage="1" showErrorMessage="1" errorTitle="שגיאה" error="יש להזין ציון בין 0 ל 10" sqref="E11:E12 E14:E16 I11:I12 G11:G12 G14:G16 I14:I16 K11:K12 K14:K16"/>
  </dataValidations>
  <pageMargins left="0.7" right="0.7" top="0.75" bottom="0.75" header="0.3" footer="0.3"/>
  <pageSetup paperSize="9" orientation="portrait" r:id="rId1"/>
  <ignoredErrors>
    <ignoredError sqref="E7"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rightToLeft="1" tabSelected="1" workbookViewId="0">
      <selection activeCell="D1" sqref="D1"/>
    </sheetView>
  </sheetViews>
  <sheetFormatPr defaultRowHeight="14" x14ac:dyDescent="0.3"/>
  <cols>
    <col min="1" max="2" width="9" customWidth="1"/>
    <col min="3" max="3" width="18.08203125" customWidth="1"/>
    <col min="4" max="7" width="19.08203125" customWidth="1"/>
  </cols>
  <sheetData>
    <row r="1" spans="1:7" ht="14.5" thickBot="1" x14ac:dyDescent="0.35"/>
    <row r="2" spans="1:7" x14ac:dyDescent="0.3">
      <c r="A2" s="25"/>
      <c r="B2" s="25"/>
      <c r="C2" s="82"/>
      <c r="D2" s="26">
        <v>1</v>
      </c>
      <c r="E2" s="27">
        <v>2</v>
      </c>
      <c r="F2" s="26">
        <v>3</v>
      </c>
      <c r="G2" s="47">
        <v>4</v>
      </c>
    </row>
    <row r="3" spans="1:7" ht="14.5" thickBot="1" x14ac:dyDescent="0.35">
      <c r="A3" s="25"/>
      <c r="B3" s="25"/>
      <c r="C3" s="83"/>
      <c r="D3" s="28"/>
      <c r="E3" s="29"/>
      <c r="F3" s="28"/>
      <c r="G3" s="48"/>
    </row>
    <row r="4" spans="1:7" x14ac:dyDescent="0.3">
      <c r="A4" s="25"/>
      <c r="B4" s="25"/>
      <c r="C4" s="30" t="s">
        <v>10</v>
      </c>
      <c r="D4" s="31"/>
      <c r="E4" s="32"/>
      <c r="F4" s="31"/>
      <c r="G4" s="49"/>
    </row>
    <row r="5" spans="1:7" ht="14.5" thickBot="1" x14ac:dyDescent="0.35">
      <c r="A5" s="25"/>
      <c r="B5" s="25"/>
      <c r="C5" s="33" t="s">
        <v>11</v>
      </c>
      <c r="D5" s="34">
        <f>IFERROR(MIN($D$4:$G$4)/D4*100,0)</f>
        <v>0</v>
      </c>
      <c r="E5" s="34">
        <f t="shared" ref="E5:G5" si="0">IFERROR(MIN($D$4:$G$4)/E4*100,0)</f>
        <v>0</v>
      </c>
      <c r="F5" s="34">
        <f t="shared" si="0"/>
        <v>0</v>
      </c>
      <c r="G5" s="34">
        <f t="shared" si="0"/>
        <v>0</v>
      </c>
    </row>
    <row r="6" spans="1:7" ht="14.5" thickBot="1" x14ac:dyDescent="0.35">
      <c r="A6" s="25"/>
      <c r="B6" s="25"/>
      <c r="C6" s="25"/>
      <c r="D6" s="35"/>
      <c r="E6" s="25"/>
      <c r="F6" s="35"/>
      <c r="G6" s="25"/>
    </row>
    <row r="7" spans="1:7" x14ac:dyDescent="0.3">
      <c r="A7" s="25"/>
      <c r="B7" s="36">
        <v>0.6</v>
      </c>
      <c r="C7" s="37" t="s">
        <v>12</v>
      </c>
      <c r="D7" s="38">
        <f>איכות!E17</f>
        <v>0</v>
      </c>
      <c r="E7" s="38">
        <f>איכות!G17</f>
        <v>0</v>
      </c>
      <c r="F7" s="38">
        <f>איכות!I17</f>
        <v>0</v>
      </c>
      <c r="G7" s="38">
        <f>איכות!K17</f>
        <v>0</v>
      </c>
    </row>
    <row r="8" spans="1:7" ht="14.5" thickBot="1" x14ac:dyDescent="0.35">
      <c r="A8" s="25"/>
      <c r="B8" s="39">
        <v>0.4</v>
      </c>
      <c r="C8" s="40" t="s">
        <v>13</v>
      </c>
      <c r="D8" s="41">
        <f>D5</f>
        <v>0</v>
      </c>
      <c r="E8" s="41">
        <f t="shared" ref="E8:G8" si="1">E5</f>
        <v>0</v>
      </c>
      <c r="F8" s="41">
        <f>F5</f>
        <v>0</v>
      </c>
      <c r="G8" s="41">
        <f t="shared" si="1"/>
        <v>0</v>
      </c>
    </row>
    <row r="9" spans="1:7" x14ac:dyDescent="0.3">
      <c r="A9" s="25"/>
      <c r="B9" s="42">
        <f>SUM(B7:B8)</f>
        <v>1</v>
      </c>
      <c r="C9" s="43" t="s">
        <v>14</v>
      </c>
      <c r="D9" s="44">
        <f t="shared" ref="D9:G9" si="2">SUMPRODUCT($B7:$B8,D7:D8)</f>
        <v>0</v>
      </c>
      <c r="E9" s="45">
        <f t="shared" si="2"/>
        <v>0</v>
      </c>
      <c r="F9" s="44">
        <f t="shared" si="2"/>
        <v>0</v>
      </c>
      <c r="G9" s="50">
        <f t="shared" si="2"/>
        <v>0</v>
      </c>
    </row>
    <row r="10" spans="1:7" ht="14.5" thickBot="1" x14ac:dyDescent="0.35">
      <c r="A10" s="25"/>
      <c r="B10" s="84" t="s">
        <v>15</v>
      </c>
      <c r="C10" s="85"/>
      <c r="D10" s="46">
        <f>RANK(D9,$D$9:$G$9,0)</f>
        <v>1</v>
      </c>
      <c r="E10" s="46">
        <f t="shared" ref="E10:G10" si="3">RANK(E9,$D$9:$G$9,0)</f>
        <v>1</v>
      </c>
      <c r="F10" s="46">
        <f t="shared" si="3"/>
        <v>1</v>
      </c>
      <c r="G10" s="46">
        <f t="shared" si="3"/>
        <v>1</v>
      </c>
    </row>
  </sheetData>
  <mergeCells count="2">
    <mergeCell ref="C2:C3"/>
    <mergeCell ref="B10:C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איכות</vt:lpstr>
      <vt:lpstr>איכות + מחיר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dc:creator>
  <cp:lastModifiedBy>אביטל סויסה מויאל</cp:lastModifiedBy>
  <dcterms:created xsi:type="dcterms:W3CDTF">2016-06-19T12:49:23Z</dcterms:created>
  <dcterms:modified xsi:type="dcterms:W3CDTF">2018-10-15T04:55:12Z</dcterms:modified>
</cp:coreProperties>
</file>